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<sst xmlns="http://schemas.openxmlformats.org/spreadsheetml/2006/main" count="27206" uniqueCount="813">
  <si>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</si>
  <si>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</si>
  <si>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</si>
  <si>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</si>
  <si>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</si>
  <si>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</si>
  <si>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</si>
  <si>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</si>
  <si>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</si>
  <si>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</si>
  <si>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</si>
  <si>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</si>
  <si>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</si>
  <si>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</si>
  <si>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</si>
  <si>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</si>
  <si>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</si>
  <si>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</si>
  <si>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</si>
  <si>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</si>
  <si>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</si>
  <si>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</si>
  <si>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</si>
  <si>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</si>
  <si>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</si>
  <si>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</si>
  <si>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</si>
  <si>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</si>
  <si>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</si>
  <si>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</si>
  <si>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</si>
  <si>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</si>
  <si>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</si>
  <si>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</si>
  <si>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</si>
  <si>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</si>
  <si>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</si>
  <si>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</si>
  <si>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</si>
  <si>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</si>
  <si>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</si>
  <si>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</si>
  <si>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</si>
  <si>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</si>
  <si>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</si>
  <si>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</si>
  <si>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</si>
  <si>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</si>
  <si>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</si>
  <si>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</si>
  <si>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</si>
  <si>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</si>
  <si>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</si>
  <si>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</si>
  <si>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</si>
  <si>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</si>
  <si>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</si>
  <si>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</si>
  <si>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</si>
  <si>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</si>
  <si>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</si>
  <si>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</si>
  <si>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</si>
  <si>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</si>
  <si>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</si>
  <si>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</si>
  <si>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</si>
  <si>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</si>
  <si>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</si>
  <si>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</si>
  <si>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</si>
  <si>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</si>
  <si>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</si>
  <si>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</si>
  <si>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</si>
  <si>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</si>
  <si>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</si>
  <si>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</si>
  <si>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</si>
  <si>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</si>
  <si>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</si>
  <si>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</si>
  <si>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</si>
  <si>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</si>
  <si>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</si>
  <si>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</si>
  <si>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</si>
  <si>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</si>
  <si>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</si>
  <si>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</si>
  <si>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</si>
  <si>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</si>
  <si>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</si>
  <si>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</si>
  <si>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</si>
  <si>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</si>
  <si>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</si>
  <si>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</si>
  <si>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</si>
  <si>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</si>
  <si>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</si>
  <si>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</si>
  <si>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</si>
  <si>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</si>
  <si>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</si>
  <si>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</si>
  <si>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</si>
  <si>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</si>
  <si>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</si>
  <si>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</si>
  <si>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</si>
  <si>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</si>
  <si>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</si>
  <si>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</si>
  <si>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</si>
  <si>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</si>
  <si>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</si>
  <si>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</si>
  <si>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</si>
  <si>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</si>
  <si>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</si>
  <si>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</si>
  <si>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</si>
  <si>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</si>
  <si>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</si>
  <si>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</si>
  <si>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</si>
  <si>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</si>
  <si>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</si>
  <si>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</si>
  <si>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</si>
  <si>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</si>
  <si>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</si>
  <si>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</si>
  <si>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</si>
  <si>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</si>
  <si>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</si>
  <si>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</si>
  <si>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</si>
  <si>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</si>
  <si>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</si>
  <si>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</si>
  <si>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</si>
  <si>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</si>
  <si>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</si>
  <si>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</si>
  <si>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</si>
  <si>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</si>
  <si>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</si>
  <si>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</si>
  <si>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</si>
  <si>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</si>
  <si>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</si>
  <si>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</si>
  <si>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</si>
  <si>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</si>
  <si>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</si>
  <si>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</si>
  <si>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</si>
  <si>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</si>
  <si>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</si>
  <si>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</si>
  <si>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</si>
  <si>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</si>
  <si>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</si>
  <si>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</si>
  <si>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</si>
  <si>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</si>
  <si>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</si>
  <si>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</si>
  <si>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</si>
  <si>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</si>
  <si>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</si>
  <si>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</si>
  <si>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</si>
  <si>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</si>
  <si>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</si>
  <si>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</si>
  <si>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</si>
  <si>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</si>
  <si>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</si>
  <si>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</si>
  <si>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</si>
  <si>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</si>
  <si>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</si>
  <si>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</si>
  <si>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</si>
  <si>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</si>
  <si>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</si>
  <si>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</si>
  <si>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</si>
  <si>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</si>
  <si>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</si>
  <si>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</si>
  <si>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</si>
  <si>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</si>
  <si>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</si>
  <si>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</si>
  <si>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</si>
  <si>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</si>
  <si>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</si>
  <si>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</si>
  <si>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</si>
  <si>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</si>
  <si>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</si>
  <si>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</si>
  <si>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</si>
  <si>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</si>
  <si>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</si>
  <si>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</si>
  <si>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</si>
  <si>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</si>
  <si>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</si>
  <si>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</si>
  <si>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</si>
  <si>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</si>
  <si>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</si>
  <si>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</si>
  <si>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</si>
  <si>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</si>
  <si>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</si>
  <si>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</si>
  <si>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</si>
  <si>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</si>
  <si>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</si>
  <si>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</si>
  <si>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</si>
  <si>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</si>
  <si>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</si>
  <si>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</si>
  <si>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</si>
  <si>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</si>
  <si>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</si>
  <si>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</si>
  <si>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</si>
  <si>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</si>
  <si>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</si>
  <si>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</si>
  <si>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</si>
  <si>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</si>
  <si>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</si>
  <si>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</si>
  <si>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</si>
  <si>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</si>
  <si>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</si>
  <si>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</si>
  <si>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</si>
  <si>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</si>
  <si>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</si>
  <si>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</si>
  <si>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</si>
  <si>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</si>
  <si>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</si>
  <si>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</si>
  <si>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</si>
  <si>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</si>
  <si>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</si>
  <si>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</si>
  <si>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</si>
  <si>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</si>
  <si>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</si>
  <si>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</si>
  <si>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</si>
  <si>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</si>
  <si>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</si>
  <si>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</si>
  <si>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</si>
  <si>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</si>
  <si>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</si>
  <si>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</si>
  <si>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</si>
  <si>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</si>
  <si>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</si>
  <si>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</si>
  <si>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</si>
  <si>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</si>
  <si>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</si>
  <si>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</si>
  <si>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</si>
  <si>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</si>
  <si>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</si>
  <si>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</si>
  <si>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</si>
  <si>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</si>
  <si>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</si>
  <si>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</si>
  <si>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</si>
  <si>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</si>
  <si>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</si>
  <si>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</si>
  <si>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</si>
  <si>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</si>
  <si>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</si>
  <si>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</si>
  <si>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</si>
  <si>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</si>
  <si>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</si>
  <si>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</si>
  <si>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</si>
  <si>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</si>
  <si>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</si>
  <si>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</si>
  <si>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</si>
  <si>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</si>
  <si>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</si>
  <si>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</si>
  <si>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</si>
  <si>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</si>
  <si>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</si>
  <si>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</si>
  <si>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</si>
  <si>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</si>
  <si>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</si>
  <si>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</si>
  <si>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</si>
  <si>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</si>
  <si>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</si>
  <si>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</si>
  <si>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</si>
  <si>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</si>
  <si>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</si>
  <si>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</si>
  <si>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</si>
  <si>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</si>
  <si>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</si>
  <si>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</si>
  <si>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</si>
  <si>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</si>
  <si>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</si>
  <si>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</si>
  <si>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</si>
  <si>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</si>
  <si>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</si>
  <si>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</si>
  <si>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</si>
  <si>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</si>
  <si>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</si>
  <si>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</si>
  <si>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</si>
  <si>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</si>
  <si>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</si>
  <si>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</si>
  <si>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</si>
  <si>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</si>
  <si>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</si>
  <si>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</si>
  <si>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</si>
  <si>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</si>
  <si>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</si>
  <si>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</si>
  <si>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</si>
  <si>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</si>
  <si>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</si>
  <si>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</si>
  <si>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</si>
  <si>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</si>
  <si>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</si>
  <si>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</si>
  <si>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</si>
  <si>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</si>
  <si>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</si>
  <si>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</si>
  <si>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</si>
  <si>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</si>
  <si>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</si>
  <si>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</si>
  <si>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</si>
  <si>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</si>
  <si>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</si>
  <si>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</si>
  <si>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</si>
  <si>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</si>
  <si>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</si>
  <si>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</si>
  <si>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</si>
  <si>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</si>
  <si>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</si>
  <si>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</si>
  <si>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</si>
  <si>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</si>
  <si>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</si>
  <si>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</si>
  <si>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</si>
  <si>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</si>
  <si>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</si>
  <si>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</si>
  <si>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</si>
  <si>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</si>
  <si>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</si>
  <si>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</si>
  <si>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</si>
  <si>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</si>
  <si>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</si>
  <si>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</si>
  <si>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</si>
  <si>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</si>
  <si>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</si>
  <si>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</si>
  <si>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</si>
  <si>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</si>
  <si>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</si>
  <si>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</si>
  <si>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</si>
  <si>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</si>
  <si>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</si>
  <si>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</si>
  <si>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</si>
  <si>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</si>
  <si>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</si>
  <si>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</si>
  <si>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</si>
  <si>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</si>
  <si>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</si>
  <si>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</si>
  <si>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</si>
  <si>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</si>
  <si>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</si>
  <si>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</si>
  <si>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</si>
  <si>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</si>
  <si>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</si>
  <si>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</si>
  <si>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</si>
  <si>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</si>
  <si>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</si>
  <si>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</si>
  <si>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</si>
  <si>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</si>
  <si>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</si>
  <si>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</si>
  <si>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</si>
  <si>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</si>
  <si>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</si>
  <si>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</si>
  <si>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</si>
  <si>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</si>
  <si>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</si>
  <si>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</si>
  <si>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</si>
  <si>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</si>
  <si>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</si>
  <si>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</si>
  <si>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</si>
  <si>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</si>
  <si>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</si>
  <si>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</si>
  <si>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</si>
  <si>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</si>
  <si>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</si>
  <si>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</si>
  <si>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</si>
  <si>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</si>
  <si>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</si>
  <si>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</si>
  <si>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</si>
  <si>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</si>
  <si>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</si>
  <si>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</si>
  <si>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</si>
  <si>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</si>
  <si>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</si>
  <si>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</si>
  <si>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</si>
  <si>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</si>
  <si>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</si>
  <si>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</si>
  <si>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</si>
  <si>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</si>
  <si>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</si>
  <si>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</si>
  <si>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</si>
  <si>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</si>
  <si>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</si>
  <si>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</si>
  <si>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</si>
  <si>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</si>
  <si>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</si>
  <si>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</si>
  <si>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</si>
  <si>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</si>
  <si>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</si>
  <si>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</si>
  <si>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</si>
  <si>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</si>
  <si>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</si>
  <si>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</si>
  <si>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</si>
  <si>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</si>
  <si>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</si>
  <si>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</si>
  <si>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</si>
  <si>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</si>
  <si>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</si>
  <si>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</si>
  <si>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</si>
  <si>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</si>
  <si>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</si>
  <si>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</si>
  <si>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</si>
  <si>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</si>
  <si>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</si>
  <si>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</si>
  <si>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</si>
  <si>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</si>
  <si>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</si>
  <si>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</si>
  <si>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</si>
  <si>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</si>
  <si>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</si>
  <si>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</si>
  <si>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</si>
  <si>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</si>
  <si>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</si>
  <si>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</si>
  <si>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</si>
  <si>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</si>
  <si>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</si>
  <si>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</si>
  <si>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</si>
  <si>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</si>
  <si>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</si>
  <si>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</si>
  <si>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</si>
  <si>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</si>
  <si>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</si>
  <si>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</si>
  <si>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</si>
  <si>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</si>
  <si>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</si>
  <si>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</si>
  <si>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</si>
  <si>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</si>
  <si>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</si>
  <si>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</si>
  <si>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</si>
  <si>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</si>
  <si>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</si>
  <si>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</si>
  <si>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</si>
  <si>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</si>
  <si>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</si>
  <si>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</si>
  <si>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</si>
  <si>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</si>
  <si>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</si>
  <si>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</si>
  <si>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</si>
  <si>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</si>
  <si>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</si>
  <si>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</si>
  <si>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</si>
  <si>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</si>
  <si>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</si>
  <si>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</si>
  <si>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</si>
  <si>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</si>
  <si>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</si>
  <si>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</si>
  <si>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</si>
  <si>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</si>
  <si>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</si>
  <si>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</si>
  <si>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</si>
  <si>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</si>
  <si>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</si>
  <si>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</si>
  <si>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</si>
  <si>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</si>
  <si>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</si>
  <si>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</si>
  <si>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</si>
  <si>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</si>
  <si>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</si>
  <si>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</si>
  <si>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</si>
  <si>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</si>
  <si>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</si>
  <si>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</si>
  <si>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</si>
  <si>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</si>
  <si>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</si>
  <si>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</si>
  <si>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</si>
  <si>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</si>
  <si>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</si>
  <si>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</si>
  <si>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</si>
  <si>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</si>
  <si>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</si>
  <si>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</si>
  <si>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</si>
  <si>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</si>
  <si>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</si>
  <si>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</si>
  <si>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</si>
  <si>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</si>
  <si>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</si>
  <si>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</si>
  <si>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</si>
  <si>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</si>
  <si>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</si>
  <si>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</si>
  <si>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</si>
  <si>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</si>
  <si>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</si>
  <si>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</si>
  <si>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</si>
  <si>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</si>
  <si>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</si>
  <si>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</si>
  <si>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</si>
  <si>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</si>
  <si>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</si>
  <si>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</si>
  <si>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</si>
  <si>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</si>
  <si>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</si>
  <si>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</si>
  <si>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</si>
  <si>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</si>
  <si>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</si>
  <si>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</si>
  <si>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</si>
  <si>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</si>
  <si>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</si>
  <si>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</si>
  <si>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</si>
  <si>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</si>
  <si>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</si>
  <si>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</si>
  <si>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</si>
  <si>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</si>
  <si>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</si>
  <si>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</si>
  <si>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</si>
  <si>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</si>
  <si>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</si>
  <si>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</si>
  <si>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</si>
  <si>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</si>
  <si>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</si>
  <si>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</si>
  <si>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</si>
  <si>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</si>
  <si>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</si>
  <si>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</si>
  <si>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</si>
  <si>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</si>
  <si>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</si>
  <si>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</si>
  <si>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</si>
  <si>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</si>
  <si>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</si>
  <si>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</si>
  <si>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</si>
  <si>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</si>
  <si>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</si>
  <si>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</si>
  <si>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</si>
  <si>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</si>
  <si>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</si>
  <si>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</si>
  <si>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</si>
  <si>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</si>
  <si>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</si>
  <si>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</si>
  <si>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</si>
  <si>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</si>
  <si>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</si>
  <si>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</si>
  <si>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</si>
  <si>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</si>
  <si>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</si>
  <si>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</si>
  <si>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</si>
  <si>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</si>
  <si>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</si>
  <si>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</si>
  <si>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</si>
  <si>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</si>
  <si>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</si>
  <si>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</si>
  <si>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</si>
  <si>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</si>
  <si>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</si>
  <si>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</si>
  <si>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</si>
  <si>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</si>
  <si>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</si>
  <si>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</si>
  <si>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</si>
  <si>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</si>
  <si>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</si>
  <si>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</si>
  <si>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</si>
  <si>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</si>
  <si>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</si>
  <si>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</si>
  <si>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</si>
  <si>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</si>
  <si>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</si>
  <si>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</si>
  <si>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</si>
  <si>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</si>
  <si>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</si>
  <si>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</si>
  <si>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</si>
  <si>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</si>
  <si>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</si>
  <si>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</si>
  <si>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</si>
  <si>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</si>
  <si>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</si>
  <si>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</si>
  <si>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</si>
  <si>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</si>
  <si>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</si>
  <si>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</si>
  <si>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</si>
  <si>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</si>
  <si>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</si>
  <si>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</si>
  <si>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</si>
  <si>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</si>
  <si>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</si>
  <si>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</si>
  <si>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</si>
  <si>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</si>
  <si>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</si>
  <si>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</si>
  <si>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</si>
  <si>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</si>
  <si>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</si>
  <si>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</si>
  <si>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</si>
  <si>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</si>
  <si>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</si>
  <si>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</si>
  <si>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</si>
  <si>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</si>
  <si>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</si>
  <si>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</si>
  <si>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</si>
  <si>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май, июнь</t>
  </si>
  <si>
    <t>февраль, июль</t>
  </si>
  <si>
    <t>март, апрель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</si>
  <si>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</si>
  <si>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</si>
  <si>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</si>
  <si>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</si>
  <si>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</si>
  <si>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</si>
  <si>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</si>
  <si>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</si>
  <si>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</si>
  <si>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8 | 127</t>
  </si>
  <si>
    <t>апрель, май</t>
  </si>
  <si>
    <t>июл, июн, сен</t>
  </si>
  <si>
    <t>июнь, сентябрь</t>
  </si>
  <si>
    <t>№ 3А по ул. Боровая за 2016 год</t>
  </si>
  <si>
    <t>май, ноябрь</t>
  </si>
  <si>
    <t>май, авг, сен</t>
  </si>
  <si>
    <t>сентябрь, декабрь</t>
  </si>
  <si>
    <t>сен, окт, дек</t>
  </si>
  <si>
    <t>май, апрель</t>
  </si>
  <si>
    <t>февраль, март</t>
  </si>
  <si>
    <t>февраль, сентябрь</t>
  </si>
  <si>
    <t>сентябрь, февраль</t>
  </si>
  <si>
    <t>мар, апр, июл, мар</t>
  </si>
  <si>
    <t>фев, мар, апр, июл, авг</t>
  </si>
  <si>
    <t xml:space="preserve"> июль июль</t>
  </si>
  <si>
    <t xml:space="preserve"> январь январь</t>
  </si>
  <si>
    <t>апрель, июнь</t>
  </si>
  <si>
    <t>мар, апр, июн</t>
  </si>
  <si>
    <t>март, июль</t>
  </si>
  <si>
    <t>мар, май, ноя, дек</t>
  </si>
  <si>
    <t>март, май</t>
  </si>
  <si>
    <t>июл, окт, дек</t>
  </si>
  <si>
    <t xml:space="preserve"> март март</t>
  </si>
  <si>
    <t>февраль, январь</t>
  </si>
  <si>
    <t>янв, фев, авг, сен</t>
  </si>
  <si>
    <t>янв, мар, май</t>
  </si>
  <si>
    <t>янв, фев, май, сен, янв</t>
  </si>
  <si>
    <t>96 | 1</t>
  </si>
  <si>
    <t>68 | 1</t>
  </si>
  <si>
    <t>40,8 | 24</t>
  </si>
  <si>
    <t>11,52 | 18</t>
  </si>
  <si>
    <t>8,8 | 3</t>
  </si>
  <si>
    <t>1096 | 1</t>
  </si>
  <si>
    <t>10 | 1</t>
  </si>
  <si>
    <t>497,1 | 249</t>
  </si>
  <si>
    <t>331,4 | 136</t>
  </si>
  <si>
    <t>497,1 | 24</t>
  </si>
  <si>
    <t>331,4 | 24</t>
  </si>
  <si>
    <t>152,32 | 1</t>
  </si>
  <si>
    <t>828,5 | 2</t>
  </si>
  <si>
    <t>1563,88 | 28</t>
  </si>
  <si>
    <t>781,94 | 22</t>
  </si>
  <si>
    <t>0,2814984 | 6</t>
  </si>
  <si>
    <t>15,6388 | 40</t>
  </si>
  <si>
    <t>15,6388 | 10</t>
  </si>
  <si>
    <t>15,6388 | 12</t>
  </si>
  <si>
    <t>1563,88 | 32</t>
  </si>
  <si>
    <t>781,94 | 8</t>
  </si>
  <si>
    <t>43,2 | 1</t>
  </si>
  <si>
    <t>232,8 | 2</t>
  </si>
  <si>
    <t>8 | 122</t>
  </si>
  <si>
    <t>233,76 | 24</t>
  </si>
  <si>
    <t>апр, дек, мар, ноя, янв</t>
  </si>
  <si>
    <t>1563,88 | 74</t>
  </si>
  <si>
    <t>233,76 | 27</t>
  </si>
  <si>
    <t>5485 | 77</t>
  </si>
  <si>
    <t>5485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</si>
</sst>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22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456650.44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2040917.16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2090481.17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2090481.17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2090481.17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407086.43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1919104.3</v>
      </c>
      <c r="G28" s="18">
        <f>и_ср_начисл-и_ср_стоимость_факт</f>
        <v>121812.85999999987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1217674.1199999999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1119662.7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1263.8255840978336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2263351.5099999998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2360867.59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462211.91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2990805.3299999996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2990805.3299999996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7642.7181775669105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80824.03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80758.62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26584.1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80824.03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80824.03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5200.5189342644153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936925.47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930821.74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317164.38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1096151.78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1096151.78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12602.656498246937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889827.45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896491.92999999993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313702.31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889827.45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889827.45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2" sqref="B412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57385.937221810265</v>
      </c>
      <c r="F6" s="40"/>
      <c r="I6" s="27">
        <f>E6/1.18</f>
        <v>48632.150187974803</v>
      </c>
      <c r="J6" s="29">
        <f>[1]сумма!$Q$6</f>
        <v>12959.079134999998</v>
      </c>
      <c r="K6" s="29">
        <f>J6-I6</f>
        <v>-35673.071052974803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2819.2215202962493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0.62</v>
      </c>
      <c r="E8" s="48">
        <v>703.8857865867858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>
        <v>3</v>
      </c>
      <c r="E13" s="48">
        <v>2115.3357337094635</v>
      </c>
      <c r="F13" s="49" t="s">
        <v>741</v>
      </c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56.721650040474842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>
        <v>1</v>
      </c>
      <c r="E16" s="48">
        <v>56.721650040474842</v>
      </c>
      <c r="F16" s="49" t="s">
        <v>732</v>
      </c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6296.0005017115554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43.685600000000001</v>
      </c>
      <c r="E25" s="48">
        <v>5408.5661716033701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0.105</v>
      </c>
      <c r="E28" s="48">
        <v>887.43433010818524</v>
      </c>
      <c r="F28" s="49" t="s">
        <v>734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646.76965319913484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2.2999999999999998</v>
      </c>
      <c r="E37" s="35">
        <v>646.76965319913484</v>
      </c>
      <c r="F37" s="33" t="s">
        <v>760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14989.883519062503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4.4569999999999999</v>
      </c>
      <c r="E43" s="48">
        <v>4099.1530356191524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32.299999999999997</v>
      </c>
      <c r="E44" s="48">
        <v>2742.7009874172209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</v>
      </c>
      <c r="E45" s="48">
        <v>1331.9128975242068</v>
      </c>
      <c r="F45" s="49" t="s">
        <v>737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22.45</v>
      </c>
      <c r="E47" s="56">
        <v>6157.614872721836</v>
      </c>
      <c r="F47" s="49" t="s">
        <v>761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2</v>
      </c>
      <c r="E50" s="56">
        <v>88.792822096783837</v>
      </c>
      <c r="F50" s="49" t="s">
        <v>762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7</v>
      </c>
      <c r="E54" s="48">
        <v>328.3516950713414</v>
      </c>
      <c r="F54" s="49" t="s">
        <v>763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>
        <v>8</v>
      </c>
      <c r="E64" s="56">
        <v>241.35720861196077</v>
      </c>
      <c r="F64" s="49" t="s">
        <v>739</v>
      </c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11799.882695433727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21</v>
      </c>
      <c r="E96" s="35">
        <v>11799.882695433727</v>
      </c>
      <c r="F96" s="33" t="s">
        <v>742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5408.6498707354303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43.685600000000001</v>
      </c>
      <c r="E101" s="35">
        <v>5408.6498707354303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3448.1592575238888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1.5602</v>
      </c>
      <c r="E106" s="56">
        <v>1653.7991933544799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>
        <v>3.1</v>
      </c>
      <c r="E109" s="48">
        <v>1794.3600641694088</v>
      </c>
      <c r="F109" s="49" t="s">
        <v>764</v>
      </c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8773.5208607423301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1.5602</v>
      </c>
      <c r="E120" s="56">
        <v>1636.5691291689877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1</v>
      </c>
      <c r="E122" s="56">
        <v>43.008918579214608</v>
      </c>
      <c r="F122" s="49" t="s">
        <v>736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9</v>
      </c>
      <c r="E127" s="48">
        <v>2451.1183112654467</v>
      </c>
      <c r="F127" s="49" t="s">
        <v>765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2</v>
      </c>
      <c r="E130" s="48">
        <v>2317.5538544574529</v>
      </c>
      <c r="F130" s="49" t="s">
        <v>739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169.70198308810768</v>
      </c>
      <c r="F138" s="49" t="s">
        <v>730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1</v>
      </c>
      <c r="E142" s="48">
        <v>26.883089209080882</v>
      </c>
      <c r="F142" s="49" t="s">
        <v>732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7</v>
      </c>
      <c r="E147" s="48">
        <v>631.50755998885268</v>
      </c>
      <c r="F147" s="49" t="s">
        <v>766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8</v>
      </c>
      <c r="E148" s="48">
        <v>309.56721843330649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5</v>
      </c>
      <c r="E166" s="48">
        <v>1187.6107965518813</v>
      </c>
      <c r="F166" s="49" t="s">
        <v>767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3147.1276930649647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4</v>
      </c>
      <c r="E172" s="48">
        <v>1189.1137766498496</v>
      </c>
      <c r="F172" s="49" t="s">
        <v>768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742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>
        <v>2.7</v>
      </c>
      <c r="E180" s="48">
        <v>325.73969048704055</v>
      </c>
      <c r="F180" s="49" t="s">
        <v>732</v>
      </c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3.379</v>
      </c>
      <c r="E194" s="48">
        <v>359.93343607719532</v>
      </c>
      <c r="F194" s="49" t="s">
        <v>769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>
        <v>26.8</v>
      </c>
      <c r="E195" s="48">
        <v>717.19437326195987</v>
      </c>
      <c r="F195" s="49" t="s">
        <v>734</v>
      </c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284428.62951200287</v>
      </c>
      <c r="F197" s="75"/>
      <c r="I197" s="27">
        <f>E197/1.18</f>
        <v>241041.21145084989</v>
      </c>
      <c r="J197" s="29">
        <f>[1]сумма!$Q$11</f>
        <v>31082.599499999997</v>
      </c>
      <c r="K197" s="29">
        <f>J197-I197</f>
        <v>-209958.61195084988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284428.62951200287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9.3612000000000002</v>
      </c>
      <c r="E199" s="35">
        <v>36902.983196306261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19.128</v>
      </c>
      <c r="E200" s="35">
        <v>30164.043234647081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>
        <v>0</v>
      </c>
      <c r="E201" s="35">
        <v>51070.653517344828</v>
      </c>
      <c r="F201" s="49" t="s">
        <v>718</v>
      </c>
      <c r="I201" s="27">
        <f>E201/1.01330668353499/1.18</f>
        <v>42711.861619447212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31.4</v>
      </c>
      <c r="E202" s="35">
        <v>805.83132943585395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31.4</v>
      </c>
      <c r="E203" s="35">
        <v>17762.031954827828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738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31.4</v>
      </c>
      <c r="E210" s="35">
        <v>39958.121086684558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222.86</v>
      </c>
      <c r="E211" s="35">
        <v>76758.082608443845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1698.9602056557023</v>
      </c>
      <c r="F217" s="49" t="s">
        <v>736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6</v>
      </c>
      <c r="E223" s="35">
        <v>25052.928244787057</v>
      </c>
      <c r="F223" s="49" t="s">
        <v>770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169.70198308810768</v>
      </c>
      <c r="F228" s="49" t="s">
        <v>730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14766.046993827424</v>
      </c>
      <c r="F232" s="33"/>
      <c r="I232" s="27">
        <f>E232/1.18</f>
        <v>12513.599147311377</v>
      </c>
      <c r="J232" s="29">
        <f>[1]сумма!$M$13</f>
        <v>4000.8600000000006</v>
      </c>
      <c r="K232" s="29">
        <f>J232-I232</f>
        <v>-8512.7391473113767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14188.853501186093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16</v>
      </c>
      <c r="E240" s="35">
        <v>293.48502805892264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3</v>
      </c>
      <c r="E243" s="35">
        <v>1849.6965000472733</v>
      </c>
      <c r="F243" s="33" t="s">
        <v>743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>
        <v>12.6</v>
      </c>
      <c r="E246" s="35">
        <v>657.91819768986545</v>
      </c>
      <c r="F246" s="33" t="s">
        <v>771</v>
      </c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11.850000000000001</v>
      </c>
      <c r="E252" s="35">
        <v>11314.768132233721</v>
      </c>
      <c r="F252" s="33" t="s">
        <v>772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738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577.19349264133075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>
        <v>2</v>
      </c>
      <c r="E264" s="35">
        <v>577.19349264133075</v>
      </c>
      <c r="F264" s="33" t="s">
        <v>741</v>
      </c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45106.639498930563</v>
      </c>
      <c r="F266" s="75"/>
      <c r="I266" s="27">
        <f>E266/1.18</f>
        <v>38225.965677059801</v>
      </c>
      <c r="J266" s="29">
        <f>[1]сумма!$Q$15</f>
        <v>14033.079052204816</v>
      </c>
      <c r="K266" s="29">
        <f>J266-I266</f>
        <v>-24192.886624854986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45106.639498930563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3.1880000000000002</v>
      </c>
      <c r="E268" s="35">
        <v>9809.6458906006392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0.8</v>
      </c>
      <c r="E269" s="35">
        <v>2769.3651394877602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4</v>
      </c>
      <c r="E271" s="35">
        <v>1782.922463910837</v>
      </c>
      <c r="F271" s="33" t="s">
        <v>773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4</v>
      </c>
      <c r="E273" s="35">
        <v>301.66273218665538</v>
      </c>
      <c r="F273" s="33" t="s">
        <v>745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5</v>
      </c>
      <c r="E274" s="35">
        <v>282.82972998039037</v>
      </c>
      <c r="F274" s="33" t="s">
        <v>774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14.573495935151231</v>
      </c>
      <c r="F276" s="33" t="s">
        <v>738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4</v>
      </c>
      <c r="E278" s="35">
        <v>1100.3087900606308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2</v>
      </c>
      <c r="E279" s="35">
        <v>547.32058155914137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8</v>
      </c>
      <c r="E284" s="35">
        <v>4460.376300122367</v>
      </c>
      <c r="F284" s="33" t="s">
        <v>775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2</v>
      </c>
      <c r="E286" s="35">
        <v>140.77526214306454</v>
      </c>
      <c r="F286" s="33" t="s">
        <v>730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>
        <v>34</v>
      </c>
      <c r="E289" s="35">
        <v>2740.887159642331</v>
      </c>
      <c r="F289" s="33" t="s">
        <v>776</v>
      </c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3</v>
      </c>
      <c r="E290" s="35">
        <v>123.06163816591696</v>
      </c>
      <c r="F290" s="33" t="s">
        <v>739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15</v>
      </c>
      <c r="E293" s="35">
        <v>2250.2584414759094</v>
      </c>
      <c r="F293" s="33" t="s">
        <v>777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103.81681630155208</v>
      </c>
      <c r="F308" s="33" t="s">
        <v>736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120.53142899985504</v>
      </c>
      <c r="F309" s="33" t="s">
        <v>741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199.18002026504516</v>
      </c>
      <c r="F310" s="33" t="s">
        <v>738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5</v>
      </c>
      <c r="E312" s="35">
        <v>547.41749002337724</v>
      </c>
      <c r="F312" s="33" t="s">
        <v>739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6</v>
      </c>
      <c r="E319" s="35">
        <v>2155.4070731393067</v>
      </c>
      <c r="F319" s="33" t="s">
        <v>778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4</v>
      </c>
      <c r="E320" s="35">
        <v>1716.2430503980243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600.05103475693522</v>
      </c>
      <c r="F322" s="33" t="s">
        <v>739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>
        <v>2</v>
      </c>
      <c r="E327" s="35">
        <v>3996.7301116387803</v>
      </c>
      <c r="F327" s="33" t="s">
        <v>779</v>
      </c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5</v>
      </c>
      <c r="E328" s="35">
        <v>266.49819894917471</v>
      </c>
      <c r="F328" s="33" t="s">
        <v>780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10</v>
      </c>
      <c r="E329" s="35">
        <v>853.48004961571974</v>
      </c>
      <c r="F329" s="33" t="s">
        <v>781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>
        <v>1</v>
      </c>
      <c r="E332" s="35">
        <v>676.46055318398805</v>
      </c>
      <c r="F332" s="33" t="s">
        <v>737</v>
      </c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7</v>
      </c>
      <c r="E333" s="35">
        <v>4783.0324310928681</v>
      </c>
      <c r="F333" s="33" t="s">
        <v>782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5</v>
      </c>
      <c r="E334" s="35">
        <v>413.94202894859183</v>
      </c>
      <c r="F334" s="33" t="s">
        <v>780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33</v>
      </c>
      <c r="E335" s="35">
        <v>1610.6069379549824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2</v>
      </c>
      <c r="E336" s="35">
        <v>739.2546483915645</v>
      </c>
      <c r="F336" s="33" t="s">
        <v>739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469413.17834030639</v>
      </c>
      <c r="F338" s="75"/>
      <c r="I338" s="27">
        <f>E338/1.18</f>
        <v>397807.77825449698</v>
      </c>
      <c r="J338" s="29">
        <f>[1]сумма!$Q$17</f>
        <v>27117.06</v>
      </c>
      <c r="K338" s="29">
        <f>J338-I338</f>
        <v>-370690.71825449698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469413.17834030639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783</v>
      </c>
      <c r="E340" s="84">
        <v>490.26168753195952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784</v>
      </c>
      <c r="E342" s="48">
        <v>433.53759003301769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785</v>
      </c>
      <c r="E343" s="84">
        <v>4098.4834425626732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786</v>
      </c>
      <c r="E344" s="84">
        <v>1079.3481359890361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787</v>
      </c>
      <c r="E345" s="84">
        <v>62.977618365709745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788</v>
      </c>
      <c r="E346" s="48">
        <v>3718.1306724443461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789</v>
      </c>
      <c r="E347" s="48">
        <v>31.721971050736272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790</v>
      </c>
      <c r="E349" s="48">
        <v>280781.56837647996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791</v>
      </c>
      <c r="E350" s="48">
        <v>77945.67763622418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792</v>
      </c>
      <c r="E351" s="48">
        <v>61844.929968560762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793</v>
      </c>
      <c r="E352" s="48">
        <v>33289.201427502994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794</v>
      </c>
      <c r="E353" s="84">
        <v>1745.5693131488263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795</v>
      </c>
      <c r="E354" s="48">
        <v>3891.7705004122281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366760.7259801004</v>
      </c>
      <c r="F355" s="75"/>
      <c r="I355" s="27">
        <f>E355/1.18</f>
        <v>310814.17455940711</v>
      </c>
      <c r="J355" s="29">
        <f>[1]сумма!$Q$19</f>
        <v>27334.060541112922</v>
      </c>
      <c r="K355" s="29">
        <f>J355-I355</f>
        <v>-283480.1140182942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142595.3443560001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748</v>
      </c>
      <c r="E357" s="89">
        <v>79.98049919275347</v>
      </c>
      <c r="F357" s="49" t="s">
        <v>749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796</v>
      </c>
      <c r="E358" s="89">
        <v>23113.539232404015</v>
      </c>
      <c r="F358" s="49" t="s">
        <v>750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797</v>
      </c>
      <c r="E359" s="89">
        <v>39729.490928953266</v>
      </c>
      <c r="F359" s="49" t="s">
        <v>750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798</v>
      </c>
      <c r="E360" s="89">
        <v>461.7202834995029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799</v>
      </c>
      <c r="E361" s="89">
        <v>607.78997588570405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800</v>
      </c>
      <c r="E362" s="89">
        <v>1035.119123204764</v>
      </c>
      <c r="F362" s="49" t="s">
        <v>749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801</v>
      </c>
      <c r="E364" s="89">
        <v>2990.2112779374775</v>
      </c>
      <c r="F364" s="49" t="s">
        <v>751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802</v>
      </c>
      <c r="E365" s="89">
        <v>15074.883277060708</v>
      </c>
      <c r="F365" s="49" t="s">
        <v>752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803</v>
      </c>
      <c r="E366" s="89">
        <v>14552.349595610191</v>
      </c>
      <c r="F366" s="49" t="s">
        <v>753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804</v>
      </c>
      <c r="E367" s="89">
        <v>3795.2056160527313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804</v>
      </c>
      <c r="E368" s="89">
        <v>5541.8988889749344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805</v>
      </c>
      <c r="E369" s="89">
        <v>3782.3876918286874</v>
      </c>
      <c r="F369" s="49" t="s">
        <v>754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806</v>
      </c>
      <c r="E370" s="89">
        <v>8572.5368476973872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807</v>
      </c>
      <c r="E371" s="89">
        <v>17523.585084607781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31.8</v>
      </c>
      <c r="E373" s="89">
        <v>5734.6460330902264</v>
      </c>
      <c r="F373" s="49" t="s">
        <v>808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224165.38162410032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809</v>
      </c>
      <c r="E375" s="93">
        <v>34169.453242359043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810</v>
      </c>
      <c r="E377" s="95">
        <v>3566.0254354536119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755</v>
      </c>
      <c r="E378" s="95">
        <v>8829.3975269706316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811</v>
      </c>
      <c r="E379" s="95">
        <v>119912.00395544295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812</v>
      </c>
      <c r="E380" s="95">
        <v>41983.568340423131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812</v>
      </c>
      <c r="E382" s="95">
        <v>7615.1011273623863</v>
      </c>
      <c r="F382" s="49" t="s">
        <v>757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812</v>
      </c>
      <c r="E383" s="95">
        <v>3845.5087944207853</v>
      </c>
      <c r="F383" s="49" t="s">
        <v>758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23.900000000000002</v>
      </c>
      <c r="E385" s="95">
        <v>4244.323201667773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142995.30227418072</v>
      </c>
      <c r="F386" s="75"/>
      <c r="I386" s="27">
        <f>E386/1.18</f>
        <v>121182.45955439044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142995.30227418072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81585.370264909448</v>
      </c>
      <c r="F388" s="75"/>
      <c r="I388" s="27">
        <f>E388/1.18</f>
        <v>69140.144292296143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81585.370264909448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456662.39</v>
      </c>
      <c r="F390" s="75"/>
      <c r="I390" s="27">
        <f>E390/1.18</f>
        <v>387002.02542372886</v>
      </c>
      <c r="J390" s="27">
        <f>SUM(I6:I390)</f>
        <v>1669071.3701669627</v>
      </c>
      <c r="K390" s="27">
        <f>J390*1.01330668353499*1.18</f>
        <v>1995711.7861307622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456662.39</v>
      </c>
      <c r="F391" s="49" t="s">
        <v>731</v>
      </c>
      <c r="I391" s="27">
        <f>E6+E197+E232+E266+E338+E355+E386+E388+E390</f>
        <v>1919104.2200860684</v>
      </c>
      <c r="J391" s="27">
        <f>I391-K391</f>
        <v>1579940.4438473466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2017-05-15T09:02:05Z</dcterms:modified>
</cp:coreProperties>
</file>